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21075" windowHeight="978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</externalReferences>
  <definedNames>
    <definedName name="_xlnm._FilterDatabase" localSheetId="0" hidden="1">Sheet1!$A$2:$G$2</definedName>
  </definedNames>
  <calcPr calcId="125725" calcMode="manual" calcCompleted="0" calcOnSave="0"/>
</workbook>
</file>

<file path=xl/calcChain.xml><?xml version="1.0" encoding="utf-8"?>
<calcChain xmlns="http://schemas.openxmlformats.org/spreadsheetml/2006/main">
  <c r="G9" i="1" l="1"/>
  <c r="A9" i="1"/>
  <c r="G4" i="1"/>
  <c r="A4" i="1"/>
  <c r="G8" i="1"/>
  <c r="A8" i="1"/>
  <c r="G10" i="1"/>
  <c r="A10" i="1"/>
  <c r="G11" i="1"/>
  <c r="A11" i="1"/>
  <c r="G7" i="1"/>
  <c r="A7" i="1"/>
  <c r="G15" i="1"/>
  <c r="A15" i="1"/>
  <c r="G13" i="1"/>
  <c r="A13" i="1"/>
  <c r="G14" i="1"/>
  <c r="A14" i="1"/>
  <c r="G12" i="1"/>
  <c r="A12" i="1"/>
  <c r="G3" i="1"/>
  <c r="E3" i="1"/>
  <c r="A3" i="1"/>
  <c r="G6" i="1"/>
  <c r="A6" i="1"/>
  <c r="G5" i="1"/>
  <c r="A5" i="1"/>
  <c r="G1" i="1"/>
  <c r="B1" i="1"/>
</calcChain>
</file>

<file path=xl/sharedStrings.xml><?xml version="1.0" encoding="utf-8"?>
<sst xmlns="http://schemas.openxmlformats.org/spreadsheetml/2006/main" count="47" uniqueCount="30">
  <si>
    <t>EXOTICS</t>
  </si>
  <si>
    <t>StatisticDate</t>
  </si>
  <si>
    <t>InstrumentTypeCode</t>
  </si>
  <si>
    <t>ShortName</t>
  </si>
  <si>
    <t>InstrumentDescription</t>
  </si>
  <si>
    <t>ExpiryDate</t>
  </si>
  <si>
    <t>Static Spot</t>
  </si>
  <si>
    <t>DELTA</t>
  </si>
  <si>
    <t>CANDO</t>
  </si>
  <si>
    <t>YHJQ</t>
  </si>
  <si>
    <t>Strike Resetting Put on DTOP</t>
  </si>
  <si>
    <t>YGSQ</t>
  </si>
  <si>
    <t>YGLQ</t>
  </si>
  <si>
    <t>Down-and-Out Barrier Call Spread on ALSI</t>
  </si>
  <si>
    <t>YHAQ</t>
  </si>
  <si>
    <t>Down-and-In Barrier Call Option on SBK</t>
  </si>
  <si>
    <t>YHBQ</t>
  </si>
  <si>
    <t>Down-and-In Barrier Call Option on BGA</t>
  </si>
  <si>
    <t>YHGQ</t>
  </si>
  <si>
    <t>Down-and-In Barrier Call Option on MTN</t>
  </si>
  <si>
    <t>YGRQ</t>
  </si>
  <si>
    <t>YHMQ</t>
  </si>
  <si>
    <t>Stike Resetting Put on DTOP</t>
  </si>
  <si>
    <t>YHZQ</t>
  </si>
  <si>
    <t>YIGQ</t>
  </si>
  <si>
    <t>Put Spread on SPY US</t>
  </si>
  <si>
    <t>YIJQ</t>
  </si>
  <si>
    <t>MXWO Option on Quantto</t>
  </si>
  <si>
    <t>YIHQ</t>
  </si>
  <si>
    <t>YITQ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</si>
</sst>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9"/>
      <name val="Geneva"/>
    </font>
    <font>
      <b/>
      <sz val="9"/>
      <name val="Geneva"/>
    </font>
    <font>
      <sz val="10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16">
    <xf numFmtId="0" fontId="0" fillId="0" borderId="0" xfId="0"/>
    <xf numFmtId="10" fontId="4" fillId="2" borderId="0" xfId="1" applyNumberFormat="1" applyFont="1" applyFill="1"/>
    <xf numFmtId="14" fontId="4" fillId="3" borderId="0" xfId="2" applyNumberFormat="1" applyFill="1"/>
    <xf numFmtId="0" fontId="4" fillId="4" borderId="0" xfId="2" applyFill="1"/>
    <xf numFmtId="0" fontId="5" fillId="5" borderId="1" xfId="2" applyFont="1" applyFill="1" applyBorder="1"/>
    <xf numFmtId="2" fontId="5" fillId="5" borderId="0" xfId="2" applyNumberFormat="1" applyFont="1" applyFill="1"/>
    <xf numFmtId="14" fontId="4" fillId="0" borderId="1" xfId="2" applyNumberFormat="1" applyFont="1" applyBorder="1"/>
    <xf numFmtId="0" fontId="4" fillId="0" borderId="1" xfId="2" applyFont="1" applyBorder="1"/>
    <xf numFmtId="2" fontId="4" fillId="0" borderId="0" xfId="2" applyNumberFormat="1"/>
    <xf numFmtId="0" fontId="4" fillId="0" borderId="1" xfId="2" applyBorder="1"/>
    <xf numFmtId="165" fontId="4" fillId="0" borderId="0" xfId="2" applyNumberFormat="1"/>
    <xf numFmtId="0" fontId="4" fillId="6" borderId="0" xfId="2" applyFill="1"/>
    <xf numFmtId="14" fontId="4" fillId="7" borderId="1" xfId="2" applyNumberFormat="1" applyFont="1" applyFill="1" applyBorder="1"/>
    <xf numFmtId="0" fontId="4" fillId="7" borderId="1" xfId="2" applyFill="1" applyBorder="1"/>
    <xf numFmtId="0" fontId="4" fillId="7" borderId="0" xfId="2" applyFill="1"/>
    <xf numFmtId="0" fontId="4" fillId="0" borderId="0" xfId="2"/>
  </cellXfs>
  <cellStyles count="3">
    <cellStyle name="Normal" xfId="0" builtinId="0"/>
    <cellStyle name="Normal_EXOTICS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0</xdr:row>
          <xdr:rowOff>9525</xdr:rowOff>
        </xdr:from>
        <xdr:to>
          <xdr:col>1</xdr:col>
          <xdr:colOff>1314450</xdr:colOff>
          <xdr:row>1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ZA" sz="900" b="1" i="1" u="none" strike="noStrike" baseline="0">
                  <a:solidFill>
                    <a:srgbClr val="000000"/>
                  </a:solidFill>
                  <a:latin typeface="Geneva"/>
                </a:rPr>
                <a:t>SAVD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0</xdr:row>
          <xdr:rowOff>0</xdr:rowOff>
        </xdr:from>
        <xdr:to>
          <xdr:col>3</xdr:col>
          <xdr:colOff>1104900</xdr:colOff>
          <xdr:row>1</xdr:row>
          <xdr:rowOff>152400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ZA" sz="900" b="1" i="0" u="none" strike="noStrike" baseline="0">
                  <a:solidFill>
                    <a:srgbClr val="000000"/>
                  </a:solidFill>
                  <a:latin typeface="Geneva"/>
                </a:rPr>
                <a:t>IDX Quanto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OPS/Valuations_Database/EXOTIC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OPS/zAntonie/Can%20Do%20Exoctic%20Calc%20Back%20Up/Barrier%20Valuation%20book%20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OPS/Valuations_Database/IDX%20MTM%20NEW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OTICS"/>
      <sheetName val="Exotic Checks"/>
      <sheetName val="Exotic Underlying"/>
      <sheetName val="Citi &amp; IDX"/>
      <sheetName val="Timer Puts"/>
      <sheetName val="Local Vol"/>
      <sheetName val="Sheet1"/>
      <sheetName val="Rand$ Vol"/>
      <sheetName val="SuperD"/>
      <sheetName val="IDX"/>
      <sheetName val="YieldX"/>
      <sheetName val="EXOTICS 23072014"/>
      <sheetName val="RSA Public Holidays"/>
    </sheetNames>
    <definedNames>
      <definedName name="ImportData"/>
      <definedName name="Volupdate"/>
    </definedNames>
    <sheetDataSet>
      <sheetData sheetId="0"/>
      <sheetData sheetId="1"/>
      <sheetData sheetId="2"/>
      <sheetData sheetId="3">
        <row r="14">
          <cell r="L14" t="str">
            <v>YHUQ</v>
          </cell>
        </row>
      </sheetData>
      <sheetData sheetId="4"/>
      <sheetData sheetId="5">
        <row r="3">
          <cell r="D3" t="str">
            <v>InstrumentTypeCode</v>
          </cell>
          <cell r="E3" t="str">
            <v>InstrumentDescription</v>
          </cell>
          <cell r="F3" t="str">
            <v>ExpiryDate</v>
          </cell>
          <cell r="G3" t="str">
            <v>Spot</v>
          </cell>
          <cell r="H3" t="str">
            <v>MTM</v>
          </cell>
          <cell r="I3" t="str">
            <v>Spot</v>
          </cell>
          <cell r="J3" t="str">
            <v>MTM</v>
          </cell>
          <cell r="K3" t="str">
            <v>DELTA</v>
          </cell>
        </row>
        <row r="4">
          <cell r="D4" t="str">
            <v>YGLQ</v>
          </cell>
          <cell r="E4" t="str">
            <v>Down-and-Out Barrier Call Spread on ALSI</v>
          </cell>
          <cell r="F4">
            <v>41900</v>
          </cell>
          <cell r="G4">
            <v>-3181.6237656486919</v>
          </cell>
          <cell r="H4">
            <v>-3191.5920860107403</v>
          </cell>
          <cell r="I4">
            <v>-3390.5367976478196</v>
          </cell>
          <cell r="J4">
            <v>-3401.691677789745</v>
          </cell>
          <cell r="K4">
            <v>-0.96455566092547285</v>
          </cell>
        </row>
        <row r="5">
          <cell r="D5" t="str">
            <v>YGRQ</v>
          </cell>
          <cell r="E5" t="str">
            <v>Ladder Reset Put on DTOP</v>
          </cell>
          <cell r="F5">
            <v>41884</v>
          </cell>
          <cell r="G5">
            <v>1.1301561261528057E-7</v>
          </cell>
          <cell r="H5">
            <v>1.1308585166368856E-7</v>
          </cell>
          <cell r="I5">
            <v>9.7129156237945108E-7</v>
          </cell>
          <cell r="J5">
            <v>9.7204619146008556E-7</v>
          </cell>
          <cell r="K5">
            <v>-2.5656982418934735E-9</v>
          </cell>
        </row>
        <row r="6">
          <cell r="D6" t="str">
            <v>YGSQ</v>
          </cell>
          <cell r="E6" t="str">
            <v>Ladder Reset Put on DTOP</v>
          </cell>
          <cell r="F6">
            <v>41927</v>
          </cell>
          <cell r="G6">
            <v>84.643706180238581</v>
          </cell>
          <cell r="H6">
            <v>85.275582748264839</v>
          </cell>
          <cell r="I6">
            <v>75.407311031392851</v>
          </cell>
          <cell r="J6">
            <v>75.982259363674032</v>
          </cell>
          <cell r="K6">
            <v>-0.22403858270805327</v>
          </cell>
        </row>
        <row r="7">
          <cell r="D7" t="str">
            <v>YHAQ</v>
          </cell>
          <cell r="E7" t="str">
            <v>Up-and-In Barrier Call Option on SBK</v>
          </cell>
          <cell r="F7">
            <v>41900</v>
          </cell>
          <cell r="G7">
            <v>1.0921236561856063E-4</v>
          </cell>
          <cell r="H7">
            <v>1.0955453802113601E-4</v>
          </cell>
          <cell r="I7">
            <v>1.6181934826065003E-4</v>
          </cell>
          <cell r="J7">
            <v>1.6235173458830891E-4</v>
          </cell>
          <cell r="K7">
            <v>-4.686856210187414E-5</v>
          </cell>
        </row>
        <row r="8">
          <cell r="D8" t="str">
            <v>YHBQ</v>
          </cell>
          <cell r="E8" t="str">
            <v>Up-and-In Barrier Call Option on BGA</v>
          </cell>
          <cell r="F8">
            <v>41900</v>
          </cell>
          <cell r="G8">
            <v>1.333654040536203E-7</v>
          </cell>
          <cell r="H8">
            <v>1.3378325015069E-7</v>
          </cell>
          <cell r="I8">
            <v>1.5585138157803158E-7</v>
          </cell>
          <cell r="J8">
            <v>1.5636413327052537E-7</v>
          </cell>
          <cell r="K8">
            <v>-6.1489868439072208E-8</v>
          </cell>
        </row>
        <row r="9">
          <cell r="D9" t="str">
            <v>YHGQ</v>
          </cell>
          <cell r="E9" t="str">
            <v>Down-and-In Barrier Call Option on MTN</v>
          </cell>
          <cell r="F9">
            <v>41900</v>
          </cell>
          <cell r="G9">
            <v>2.0425147148728408E-5</v>
          </cell>
          <cell r="H9">
            <v>2.0489141016393962E-5</v>
          </cell>
          <cell r="I9">
            <v>1.6844589971753976E-5</v>
          </cell>
          <cell r="J9">
            <v>1.6900008742700558E-5</v>
          </cell>
          <cell r="K9">
            <v>-5.8193986090494626E-6</v>
          </cell>
        </row>
        <row r="10">
          <cell r="D10" t="str">
            <v>YHJQ</v>
          </cell>
          <cell r="E10" t="str">
            <v>Strike Resetting Put on DTOP</v>
          </cell>
          <cell r="F10">
            <v>41970</v>
          </cell>
          <cell r="G10">
            <v>165.4202391992485</v>
          </cell>
          <cell r="H10">
            <v>167.83242557363172</v>
          </cell>
          <cell r="I10">
            <v>154.38685689789617</v>
          </cell>
          <cell r="J10">
            <v>156.66335051939495</v>
          </cell>
          <cell r="K10">
            <v>-0.24449142635048157</v>
          </cell>
        </row>
        <row r="11">
          <cell r="D11" t="str">
            <v>YHMQ</v>
          </cell>
          <cell r="E11" t="str">
            <v>Strike Resetting Put on DTOP</v>
          </cell>
          <cell r="F11">
            <v>42018</v>
          </cell>
          <cell r="G11">
            <v>174.4910384579203</v>
          </cell>
          <cell r="H11">
            <v>178.4804775015966</v>
          </cell>
          <cell r="I11">
            <v>176.46326881971655</v>
          </cell>
          <cell r="J11">
            <v>180.52736938198547</v>
          </cell>
          <cell r="K11">
            <v>-0.12300931934176051</v>
          </cell>
        </row>
        <row r="12">
          <cell r="D12" t="str">
            <v>YHZQ</v>
          </cell>
          <cell r="E12" t="str">
            <v>Strike Resetting Put on DTOP</v>
          </cell>
          <cell r="F12">
            <v>42060</v>
          </cell>
          <cell r="G12">
            <v>213.77350754815308</v>
          </cell>
          <cell r="H12">
            <v>220.23702895207634</v>
          </cell>
          <cell r="I12">
            <v>222.09675642372611</v>
          </cell>
          <cell r="J12">
            <v>228.84980241507344</v>
          </cell>
          <cell r="K12">
            <v>-8.7876881680004681E-2</v>
          </cell>
        </row>
        <row r="13">
          <cell r="D13" t="str">
            <v>YIJQ</v>
          </cell>
          <cell r="E13" t="str">
            <v>MXWO Option on Quantto</v>
          </cell>
          <cell r="F13">
            <v>41990</v>
          </cell>
          <cell r="G13">
            <v>10.105733944130986</v>
          </cell>
          <cell r="H13">
            <v>10.287496903191261</v>
          </cell>
          <cell r="I13">
            <v>9.495769171242495</v>
          </cell>
          <cell r="J13">
            <v>9.6681278919275595</v>
          </cell>
          <cell r="K13">
            <v>-0.12140092431879801</v>
          </cell>
        </row>
        <row r="14">
          <cell r="D14" t="str">
            <v>YIHQ</v>
          </cell>
          <cell r="E14" t="str">
            <v>MXWO Option on Quantto</v>
          </cell>
          <cell r="F14">
            <v>41990</v>
          </cell>
          <cell r="G14">
            <v>52.117862361174154</v>
          </cell>
          <cell r="H14">
            <v>53.055260568472569</v>
          </cell>
          <cell r="I14">
            <v>49.172480767642831</v>
          </cell>
          <cell r="J14">
            <v>50.065015719280971</v>
          </cell>
          <cell r="K14">
            <v>-0.50774460299156365</v>
          </cell>
        </row>
        <row r="15">
          <cell r="D15" t="str">
            <v>YITQ</v>
          </cell>
          <cell r="E15" t="str">
            <v>Strike Resetting Put on DTOP</v>
          </cell>
          <cell r="F15">
            <v>42108</v>
          </cell>
          <cell r="G15">
            <v>237.63478692046135</v>
          </cell>
          <cell r="H15">
            <v>246.72124197126413</v>
          </cell>
          <cell r="I15">
            <v>245.30280546007555</v>
          </cell>
          <cell r="J15">
            <v>254.72438195310042</v>
          </cell>
          <cell r="K15">
            <v>-9.9718169380777266E-2</v>
          </cell>
        </row>
        <row r="16">
          <cell r="D16" t="str">
            <v>XV1Q</v>
          </cell>
          <cell r="E16" t="str">
            <v>Variance Future ALSI</v>
          </cell>
          <cell r="F16">
            <v>41991</v>
          </cell>
          <cell r="G16">
            <v>203.96376433274423</v>
          </cell>
          <cell r="H16">
            <v>207.66741684296855</v>
          </cell>
          <cell r="I16">
            <v>205.65417993627756</v>
          </cell>
          <cell r="J16">
            <v>209.42247680460983</v>
          </cell>
        </row>
        <row r="17">
          <cell r="D17" t="str">
            <v>XV8Q</v>
          </cell>
          <cell r="E17" t="str">
            <v>Variance Future ALSI</v>
          </cell>
          <cell r="F17">
            <v>41991</v>
          </cell>
          <cell r="G17">
            <v>206.51801839412752</v>
          </cell>
          <cell r="H17">
            <v>210.26805203237788</v>
          </cell>
          <cell r="I17">
            <v>208.23325917618189</v>
          </cell>
          <cell r="J17">
            <v>212.04881370893864</v>
          </cell>
        </row>
        <row r="18">
          <cell r="D18" t="str">
            <v>YCTQ</v>
          </cell>
          <cell r="E18" t="str">
            <v>Variance Future ALSI</v>
          </cell>
          <cell r="F18">
            <v>41991</v>
          </cell>
          <cell r="G18">
            <v>213.6249625349794</v>
          </cell>
          <cell r="H18">
            <v>217.50404679942014</v>
          </cell>
          <cell r="I18">
            <v>215.5758136633315</v>
          </cell>
          <cell r="J18">
            <v>219.52590922553901</v>
          </cell>
        </row>
        <row r="19">
          <cell r="D19" t="str">
            <v>YEIQ</v>
          </cell>
          <cell r="E19" t="str">
            <v>Variance Future ALSI</v>
          </cell>
          <cell r="F19">
            <v>41991</v>
          </cell>
          <cell r="G19">
            <v>189.50508841476758</v>
          </cell>
          <cell r="H19">
            <v>192.94619472452669</v>
          </cell>
          <cell r="I19">
            <v>191.68571123242359</v>
          </cell>
          <cell r="J19">
            <v>195.19805737372258</v>
          </cell>
        </row>
        <row r="20">
          <cell r="D20" t="str">
            <v>YHLQ</v>
          </cell>
          <cell r="E20" t="str">
            <v>Variance Future ALSI</v>
          </cell>
          <cell r="F20">
            <v>41991</v>
          </cell>
          <cell r="G20">
            <v>158.84882698644256</v>
          </cell>
          <cell r="H20">
            <v>161.73326510582706</v>
          </cell>
          <cell r="I20">
            <v>163.8851368812436</v>
          </cell>
          <cell r="J20">
            <v>166.8880802119707</v>
          </cell>
        </row>
        <row r="21">
          <cell r="D21" t="str">
            <v>YBMQ</v>
          </cell>
          <cell r="E21" t="str">
            <v>Variance Future ALSI</v>
          </cell>
          <cell r="F21">
            <v>41991</v>
          </cell>
          <cell r="G21">
            <v>216.87900448978672</v>
          </cell>
          <cell r="H21">
            <v>220.817176900074</v>
          </cell>
          <cell r="I21">
            <v>218.78326125383492</v>
          </cell>
          <cell r="J21">
            <v>222.79212836503007</v>
          </cell>
        </row>
      </sheetData>
      <sheetData sheetId="6"/>
      <sheetData sheetId="7">
        <row r="2">
          <cell r="A2">
            <v>39566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irValueData"/>
      <sheetName val="StockData"/>
      <sheetName val="Closing Prices"/>
      <sheetName val="Summury"/>
      <sheetName val="Underlying Spot Check"/>
      <sheetName val="FCO Prices Original"/>
      <sheetName val="SAFEX Close Out"/>
      <sheetName val="IDX Closing Prices"/>
      <sheetName val="YXFullZeroes"/>
      <sheetName val="SwapCurveFeb2014"/>
      <sheetName val="ALSI"/>
      <sheetName val="DTOP"/>
      <sheetName val="BGAQ"/>
      <sheetName val="MTNQ"/>
      <sheetName val="SBKQ"/>
      <sheetName val="BearPutSpread - YIGQ"/>
      <sheetName val="YGLQ"/>
      <sheetName val="YGRQ"/>
      <sheetName val="YGSQ"/>
      <sheetName val="YHAQ"/>
      <sheetName val="YHBQ"/>
      <sheetName val="YHGQ"/>
      <sheetName val="YHJQ"/>
      <sheetName val="YHMQ"/>
      <sheetName val="YHZQ"/>
      <sheetName val="YITQ"/>
      <sheetName val="YIJQ"/>
      <sheetName val="YIHQ"/>
      <sheetName val="Tepmlate"/>
      <sheetName val="IMR_ALL"/>
      <sheetName val="XV1Q"/>
      <sheetName val="XV8Q"/>
      <sheetName val="YBMQ"/>
      <sheetName val="YCTQ"/>
      <sheetName val="YEIQ"/>
      <sheetName val="YHLQ"/>
      <sheetName val="TepmlateVarFuture"/>
      <sheetName val="Tepmlate_Outperformance"/>
      <sheetName val="Safex Skew New"/>
      <sheetName val="Safex Skew Collect"/>
      <sheetName val="MTM Collection Sheet"/>
      <sheetName val="Public Holidays"/>
      <sheetName val="IMR_Teplate"/>
      <sheetName val="New IMR"/>
      <sheetName val="IMRVVVV"/>
      <sheetName val="TepmlateMC"/>
      <sheetName val="OverNight"/>
      <sheetName val="TestTest"/>
      <sheetName val="CDCE_"/>
      <sheetName val="Anelisa-WT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B3">
            <v>41900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ty Spot"/>
      <sheetName val="Currency Spot"/>
      <sheetName val="DividendsNew"/>
      <sheetName val="Quantto"/>
      <sheetName val="DELTA YIGQ"/>
    </sheetNames>
    <sheetDataSet>
      <sheetData sheetId="0"/>
      <sheetData sheetId="1"/>
      <sheetData sheetId="2"/>
      <sheetData sheetId="3"/>
      <sheetData sheetId="4">
        <row r="4">
          <cell r="D4">
            <v>-9.2089909999999997E-2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A2" sqref="A2:G2"/>
    </sheetView>
  </sheetViews>
  <sheetFormatPr defaultRowHeight="15"/>
  <cols>
    <col min="1" max="1" width="12.42578125" style="15" bestFit="1" customWidth="1"/>
    <col min="2" max="2" width="20" style="15" bestFit="1" customWidth="1"/>
    <col min="3" max="3" width="11.140625" style="15" bestFit="1" customWidth="1"/>
    <col min="4" max="4" width="48" style="15" customWidth="1"/>
    <col min="5" max="5" width="13.140625" style="15" bestFit="1" customWidth="1"/>
    <col min="6" max="6" width="12.7109375" style="15" bestFit="1" customWidth="1"/>
    <col min="7" max="7" width="11.28515625" style="15" bestFit="1" customWidth="1"/>
  </cols>
  <sheetData>
    <row r="1" spans="1:7">
      <c r="A1" s="1" t="s">
        <v>0</v>
      </c>
      <c r="B1" s="2">
        <f ca="1">TODAY()</f>
        <v>41880</v>
      </c>
      <c r="C1" s="3"/>
      <c r="D1" s="3"/>
      <c r="E1" s="1"/>
      <c r="F1" s="1"/>
      <c r="G1" s="1" t="str">
        <f ca="1">IF(ISNUMBER(VLOOKUP(C1,'[1]Local Vol'!$D$4:$H$71,8,FALSE)),VLOOKUP(C1,'[1]Local Vol'!$D$4:$H$71,8,FALSE),"")</f>
        <v/>
      </c>
    </row>
    <row r="2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</row>
    <row r="3" spans="1:7">
      <c r="A3" s="6">
        <f ca="1">TODAY()</f>
        <v>41880</v>
      </c>
      <c r="B3" s="7" t="s">
        <v>8</v>
      </c>
      <c r="C3" s="7" t="s">
        <v>12</v>
      </c>
      <c r="D3" s="7" t="s">
        <v>13</v>
      </c>
      <c r="E3" s="6">
        <f ca="1">[2]YGLQ!$B$3</f>
        <v>41900</v>
      </c>
      <c r="F3" s="8">
        <v>-3181.6237656486919</v>
      </c>
      <c r="G3" s="1">
        <f ca="1">IF(ISNUMBER(VLOOKUP(C3,'[1]Local Vol'!$D$3:$K$200,8,FALSE)),VLOOKUP(C3,'[1]Local Vol'!$D$4:$K$200,8,FALSE),"")</f>
        <v>-0.96455566092547285</v>
      </c>
    </row>
    <row r="4" spans="1:7">
      <c r="A4" s="12">
        <f ca="1">TODAY()</f>
        <v>41880</v>
      </c>
      <c r="B4" s="13" t="s">
        <v>8</v>
      </c>
      <c r="C4" s="13" t="s">
        <v>28</v>
      </c>
      <c r="D4" s="13" t="s">
        <v>27</v>
      </c>
      <c r="E4" s="12">
        <v>41990</v>
      </c>
      <c r="F4" s="14">
        <v>52.117862361174154</v>
      </c>
      <c r="G4" s="1">
        <f ca="1">IF(ISNUMBER(VLOOKUP(C4,'[1]Local Vol'!$D$3:$K$200,8,FALSE)),VLOOKUP(C4,'[1]Local Vol'!$D$4:$K$200,8,FALSE),"")</f>
        <v>-0.50774460299156365</v>
      </c>
    </row>
    <row r="5" spans="1:7">
      <c r="A5" s="6">
        <f ca="1">TODAY()</f>
        <v>41880</v>
      </c>
      <c r="B5" s="7" t="s">
        <v>8</v>
      </c>
      <c r="C5" s="7" t="s">
        <v>9</v>
      </c>
      <c r="D5" s="7" t="s">
        <v>10</v>
      </c>
      <c r="E5" s="6">
        <v>41970</v>
      </c>
      <c r="F5" s="8">
        <v>165.4202391992485</v>
      </c>
      <c r="G5" s="1">
        <f ca="1">IF(ISNUMBER(VLOOKUP(C5,'[1]Local Vol'!$D$3:$K$200,8,FALSE)),VLOOKUP(C5,'[1]Local Vol'!$D$4:$K$200,8,FALSE),"")</f>
        <v>-0.24449142635048157</v>
      </c>
    </row>
    <row r="6" spans="1:7">
      <c r="A6" s="6">
        <f ca="1">TODAY()</f>
        <v>41880</v>
      </c>
      <c r="B6" s="7" t="s">
        <v>8</v>
      </c>
      <c r="C6" s="7" t="s">
        <v>11</v>
      </c>
      <c r="D6" s="7" t="s">
        <v>10</v>
      </c>
      <c r="E6" s="6">
        <v>41927</v>
      </c>
      <c r="F6" s="8">
        <v>84.643706180238581</v>
      </c>
      <c r="G6" s="1">
        <f ca="1">IF(ISNUMBER(VLOOKUP(C6,'[1]Local Vol'!$D$3:$K$200,8,FALSE)),VLOOKUP(C6,'[1]Local Vol'!$D$4:$K$200,8,FALSE),"")</f>
        <v>-0.22403858270805327</v>
      </c>
    </row>
    <row r="7" spans="1:7">
      <c r="A7" s="6">
        <f ca="1">TODAY()</f>
        <v>41880</v>
      </c>
      <c r="B7" s="7" t="s">
        <v>8</v>
      </c>
      <c r="C7" s="7" t="s">
        <v>21</v>
      </c>
      <c r="D7" s="7" t="s">
        <v>22</v>
      </c>
      <c r="E7" s="6">
        <v>42018</v>
      </c>
      <c r="F7" s="8">
        <v>174.4910384579203</v>
      </c>
      <c r="G7" s="1">
        <f ca="1">IF(ISNUMBER(VLOOKUP(C7,'[1]Local Vol'!$D$3:$K$200,8,FALSE)),VLOOKUP(C7,'[1]Local Vol'!$D$4:$K$200,8,FALSE),"")</f>
        <v>-0.12300931934176051</v>
      </c>
    </row>
    <row r="8" spans="1:7">
      <c r="A8" s="12">
        <f ca="1">TODAY()</f>
        <v>41880</v>
      </c>
      <c r="B8" s="13" t="s">
        <v>8</v>
      </c>
      <c r="C8" s="13" t="s">
        <v>26</v>
      </c>
      <c r="D8" s="13" t="s">
        <v>27</v>
      </c>
      <c r="E8" s="12">
        <v>41990</v>
      </c>
      <c r="F8" s="14">
        <v>10.105733944130986</v>
      </c>
      <c r="G8" s="1">
        <f ca="1">IF(ISNUMBER(VLOOKUP(C8,'[1]Local Vol'!$D$3:$K$200,8,FALSE)),VLOOKUP(C8,'[1]Local Vol'!$D$4:$K$200,8,FALSE),"")</f>
        <v>-0.12140092431879801</v>
      </c>
    </row>
    <row r="9" spans="1:7">
      <c r="A9" s="6">
        <f ca="1">TODAY()</f>
        <v>41880</v>
      </c>
      <c r="B9" s="7" t="s">
        <v>8</v>
      </c>
      <c r="C9" s="7" t="s">
        <v>29</v>
      </c>
      <c r="D9" s="7" t="s">
        <v>10</v>
      </c>
      <c r="E9" s="6">
        <v>42108</v>
      </c>
      <c r="F9" s="8">
        <v>237.63478692046135</v>
      </c>
      <c r="G9" s="1">
        <f ca="1">IF(ISNUMBER(VLOOKUP(C9,'[1]Local Vol'!$D$3:$K$200,8,FALSE)),VLOOKUP(C9,'[1]Local Vol'!$D$4:$K$200,8,FALSE),"")</f>
        <v>-9.9718169380777266E-2</v>
      </c>
    </row>
    <row r="10" spans="1:7">
      <c r="A10" s="12">
        <f ca="1">TODAY()</f>
        <v>41880</v>
      </c>
      <c r="B10" s="13" t="s">
        <v>8</v>
      </c>
      <c r="C10" s="13" t="s">
        <v>24</v>
      </c>
      <c r="D10" s="13" t="s">
        <v>25</v>
      </c>
      <c r="E10" s="12">
        <v>41904</v>
      </c>
      <c r="F10" s="14">
        <v>3.4116479999999996</v>
      </c>
      <c r="G10" s="1">
        <f ca="1">'[3]DELTA YIGQ'!$D$4</f>
        <v>-9.2089909999999997E-2</v>
      </c>
    </row>
    <row r="11" spans="1:7">
      <c r="A11" s="6">
        <f ca="1">TODAY()</f>
        <v>41880</v>
      </c>
      <c r="B11" s="7" t="s">
        <v>8</v>
      </c>
      <c r="C11" s="7" t="s">
        <v>23</v>
      </c>
      <c r="D11" s="7" t="s">
        <v>22</v>
      </c>
      <c r="E11" s="6">
        <v>42060</v>
      </c>
      <c r="F11" s="8">
        <v>213.77350754815308</v>
      </c>
      <c r="G11" s="1">
        <f ca="1">IF(ISNUMBER(VLOOKUP(C11,'[1]Local Vol'!$D$3:$K$200,8,FALSE)),VLOOKUP(C11,'[1]Local Vol'!$D$4:$K$200,8,FALSE),"")</f>
        <v>-8.7876881680004681E-2</v>
      </c>
    </row>
    <row r="12" spans="1:7">
      <c r="A12" s="6">
        <f ca="1">TODAY()</f>
        <v>41880</v>
      </c>
      <c r="B12" s="9" t="s">
        <v>8</v>
      </c>
      <c r="C12" s="9" t="s">
        <v>14</v>
      </c>
      <c r="D12" s="9" t="s">
        <v>15</v>
      </c>
      <c r="E12" s="6">
        <v>41900</v>
      </c>
      <c r="F12" s="10">
        <v>1.0921236561856063E-4</v>
      </c>
      <c r="G12" s="11">
        <f ca="1">IF(ISNUMBER(VLOOKUP(C12,'[1]Local Vol'!$D$3:$K$200,8,FALSE)),VLOOKUP(C12,'[1]Local Vol'!$D$4:$K$200,8,FALSE),"")</f>
        <v>-4.686856210187414E-5</v>
      </c>
    </row>
    <row r="13" spans="1:7">
      <c r="A13" s="6">
        <f ca="1">TODAY()</f>
        <v>41880</v>
      </c>
      <c r="B13" s="9" t="s">
        <v>8</v>
      </c>
      <c r="C13" s="9" t="s">
        <v>18</v>
      </c>
      <c r="D13" s="9" t="s">
        <v>19</v>
      </c>
      <c r="E13" s="6">
        <v>41900</v>
      </c>
      <c r="F13" s="10">
        <v>2.0425147148728408E-5</v>
      </c>
      <c r="G13" s="11">
        <f ca="1">IF(ISNUMBER(VLOOKUP(C13,'[1]Local Vol'!$D$3:$K$200,8,FALSE)),VLOOKUP(C13,'[1]Local Vol'!$D$4:$K$200,8,FALSE),"")</f>
        <v>-5.8193986090494626E-6</v>
      </c>
    </row>
    <row r="14" spans="1:7">
      <c r="A14" s="6">
        <f ca="1">TODAY()</f>
        <v>41880</v>
      </c>
      <c r="B14" s="9" t="s">
        <v>8</v>
      </c>
      <c r="C14" s="9" t="s">
        <v>16</v>
      </c>
      <c r="D14" s="9" t="s">
        <v>17</v>
      </c>
      <c r="E14" s="6">
        <v>41900</v>
      </c>
      <c r="F14" s="10">
        <v>1.333654040536203E-7</v>
      </c>
      <c r="G14" s="11">
        <f ca="1">IF(ISNUMBER(VLOOKUP(C14,'[1]Local Vol'!$D$3:$K$200,8,FALSE)),VLOOKUP(C14,'[1]Local Vol'!$D$4:$K$200,8,FALSE),"")</f>
        <v>-6.1489868439072208E-8</v>
      </c>
    </row>
    <row r="15" spans="1:7">
      <c r="A15" s="6">
        <f ca="1">TODAY()</f>
        <v>41880</v>
      </c>
      <c r="B15" s="9" t="s">
        <v>8</v>
      </c>
      <c r="C15" s="9" t="s">
        <v>20</v>
      </c>
      <c r="D15" s="7" t="s">
        <v>10</v>
      </c>
      <c r="E15" s="6">
        <v>41884</v>
      </c>
      <c r="F15" s="8">
        <v>1.1301561261528057E-7</v>
      </c>
      <c r="G15" s="11">
        <f ca="1">IF(ISNUMBER(VLOOKUP(C15,'[1]Local Vol'!$D$3:$K$200,8,FALSE)),VLOOKUP(C15,'[1]Local Vol'!$D$4:$K$200,8,FALSE),"")</f>
        <v>-2.5656982418934735E-9</v>
      </c>
    </row>
  </sheetData>
  <autoFilter ref="A2:G2">
    <sortState ref="A3:G15">
      <sortCondition ref="G2"/>
    </sortState>
  </autoFilter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Volupdate">
                <anchor moveWithCells="1" sizeWithCells="1">
                  <from>
                    <xdr:col>1</xdr:col>
                    <xdr:colOff>9525</xdr:colOff>
                    <xdr:row>0</xdr:row>
                    <xdr:rowOff>9525</xdr:rowOff>
                  </from>
                  <to>
                    <xdr:col>1</xdr:col>
                    <xdr:colOff>1314450</xdr:colOff>
                    <xdr:row>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ImportData">
                <anchor moveWithCells="1">
                  <from>
                    <xdr:col>3</xdr:col>
                    <xdr:colOff>0</xdr:colOff>
                    <xdr:row>0</xdr:row>
                    <xdr:rowOff>0</xdr:rowOff>
                  </from>
                  <to>
                    <xdr:col>3</xdr:col>
                    <xdr:colOff>1104900</xdr:colOff>
                    <xdr:row>1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JSE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JSEUser</dc:creator>
  <cp:lastModifiedBy>JSEUser</cp:lastModifiedBy>
  <dcterms:created xsi:type="dcterms:W3CDTF">2014-08-29T15:20:47Z</dcterms:created>
  <dcterms:modified xsi:type="dcterms:W3CDTF">2014-08-29T15:30:14Z</dcterms:modified>
</cp:coreProperties>
</file>